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C:\Users\TMNNN327\Downloads\Excel Arc\Xlookup_VS_Vlookup\"/>
    </mc:Choice>
  </mc:AlternateContent>
  <xr:revisionPtr revIDLastSave="0" documentId="13_ncr:1_{3084BAB0-F232-437F-B577-DACF5031EB3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ADME" sheetId="1" r:id="rId1"/>
    <sheet name="Products" sheetId="2" r:id="rId2"/>
    <sheet name="Tiers" sheetId="3" r:id="rId3"/>
    <sheet name="Examples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2" i="4" l="1" a="1"/>
  <c r="B22" i="4" s="1"/>
  <c r="B16" i="4" a="1"/>
  <c r="B16" i="4" s="1"/>
  <c r="B10" i="4"/>
  <c r="B20" i="4"/>
  <c r="B13" i="4"/>
  <c r="B3" i="4"/>
  <c r="B7" i="4"/>
  <c r="B4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<sst xmlns="http://schemas.openxmlformats.org/spreadsheetml/2006/main" count="87" uniqueCount="71">
  <si>
    <t>Info</t>
  </si>
  <si>
    <t>XLOOKUP vs VLOOKUP – Sample Workbook</t>
  </si>
  <si>
    <t>Sheets:</t>
  </si>
  <si>
    <t>- Products: sample product catalog formatted as a Table 'Products'</t>
  </si>
  <si>
    <t>- Tiers: discount thresholds as Table 'Tiers' (for approximate match)</t>
  </si>
  <si>
    <t>- Examples: ready-to-try formulas (exact, approximate, wildcard, left lookup, multi-criteria, 2D lookup)</t>
  </si>
  <si>
    <t>Tip: Enable formula evaluation by editing a cell or pressing Refresh All in Excel.</t>
  </si>
  <si>
    <t>SKU</t>
  </si>
  <si>
    <t>Name</t>
  </si>
  <si>
    <t>Category</t>
  </si>
  <si>
    <t>Price</t>
  </si>
  <si>
    <t>Cost</t>
  </si>
  <si>
    <t>InStock</t>
  </si>
  <si>
    <t>Supplier</t>
  </si>
  <si>
    <t>SKU-1001</t>
  </si>
  <si>
    <t>Keyboard Basic</t>
  </si>
  <si>
    <t>Peripherals</t>
  </si>
  <si>
    <t>AlphaTech</t>
  </si>
  <si>
    <t>SKU-1002</t>
  </si>
  <si>
    <t>Keyboard Mechanical</t>
  </si>
  <si>
    <t>SKU-1003</t>
  </si>
  <si>
    <t>Mouse Wireless</t>
  </si>
  <si>
    <t>BetaGear</t>
  </si>
  <si>
    <t>SKU-1004</t>
  </si>
  <si>
    <t>Mouse Ergonomic</t>
  </si>
  <si>
    <t>SKU-1005</t>
  </si>
  <si>
    <t>Monitor 24"</t>
  </si>
  <si>
    <t>Displays</t>
  </si>
  <si>
    <t>ViewMax</t>
  </si>
  <si>
    <t>SKU-1006</t>
  </si>
  <si>
    <t>Monitor 27"</t>
  </si>
  <si>
    <t>SKU-1007</t>
  </si>
  <si>
    <t>Headset USB</t>
  </si>
  <si>
    <t>Audio</t>
  </si>
  <si>
    <t>SoundPro</t>
  </si>
  <si>
    <t>SKU-1008</t>
  </si>
  <si>
    <t>Headset Wireless</t>
  </si>
  <si>
    <t>SKU-1009</t>
  </si>
  <si>
    <t>Webcam 1080p</t>
  </si>
  <si>
    <t>Video</t>
  </si>
  <si>
    <t>CamWorks</t>
  </si>
  <si>
    <t>SKU-1010</t>
  </si>
  <si>
    <t>Docking Station</t>
  </si>
  <si>
    <t>Accessories</t>
  </si>
  <si>
    <t>Hubify</t>
  </si>
  <si>
    <t>SKU-1011</t>
  </si>
  <si>
    <t>USB-C Hub 6-in-1</t>
  </si>
  <si>
    <t>SKU-1012</t>
  </si>
  <si>
    <t>Laptop Stand</t>
  </si>
  <si>
    <t>ErgoLift</t>
  </si>
  <si>
    <t>MinQty</t>
  </si>
  <si>
    <t>DiscountPct</t>
  </si>
  <si>
    <t>Field</t>
  </si>
  <si>
    <t>Value</t>
  </si>
  <si>
    <t>Lookup SKU</t>
  </si>
  <si>
    <t>Price via XLOOKUP</t>
  </si>
  <si>
    <t>Price via VLOOKUP (exact)</t>
  </si>
  <si>
    <t>Name to search</t>
  </si>
  <si>
    <t>SKU via XLOOKUP (left lookup)</t>
  </si>
  <si>
    <t>Wildcard pattern (Name contains)</t>
  </si>
  <si>
    <t>*Headset*</t>
  </si>
  <si>
    <t>First match with wildcard</t>
  </si>
  <si>
    <t>Quantity for discount</t>
  </si>
  <si>
    <t>Discount % (approximate XLOOKUP)</t>
  </si>
  <si>
    <t>Multi-criteria key (Name|Category)</t>
  </si>
  <si>
    <t>Mouse Wireless|Peripherals</t>
  </si>
  <si>
    <t>Price via XLOOKUP (multi-criteria)</t>
  </si>
  <si>
    <t>Lookup SKU (2D)</t>
  </si>
  <si>
    <t>Field to return (one of: Name, Category, Price, Cost, InStock, Supplier)</t>
  </si>
  <si>
    <t>2D lookup result (LET + XLOOKUP + XMATCH)</t>
  </si>
  <si>
    <t>Return multiple columns (auto-spill)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</si>
</sst>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name val="Calibri"/>
    </font>
    <font>
      <b/>
      <sz val="14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1" fillId="2" borderId="2" xfId="0" applyFont="1" applyFill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Products" displayName="Products" ref="A1:G13">
  <autoFilter ref="A1:G13" xr:uid="{00000000-0009-0000-0100-000001000000}"/>
  <tableColumns count="7">
    <tableColumn id="1" xr3:uid="{00000000-0010-0000-0000-000001000000}" name="SKU"/>
    <tableColumn id="2" xr3:uid="{00000000-0010-0000-0000-000002000000}" name="Name"/>
    <tableColumn id="3" xr3:uid="{00000000-0010-0000-0000-000003000000}" name="Category"/>
    <tableColumn id="4" xr3:uid="{00000000-0010-0000-0000-000004000000}" name="Price"/>
    <tableColumn id="5" xr3:uid="{00000000-0010-0000-0000-000005000000}" name="Cost"/>
    <tableColumn id="6" xr3:uid="{00000000-0010-0000-0000-000006000000}" name="InStock"/>
    <tableColumn id="7" xr3:uid="{00000000-0010-0000-0000-000007000000}" name="Supplier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iers" displayName="Tiers" ref="A1:B6">
  <autoFilter ref="A1:B6" xr:uid="{00000000-0009-0000-0100-000002000000}"/>
  <tableColumns count="2">
    <tableColumn id="1" xr3:uid="{00000000-0010-0000-0100-000001000000}" name="MinQty"/>
    <tableColumn id="2" xr3:uid="{00000000-0010-0000-0100-000002000000}" name="DiscountPc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7"/>
  <sheetViews>
    <sheetView tabSelected="1" workbookViewId="0"/>
  </sheetViews>
  <sheetFormatPr defaultRowHeight="14.4" x14ac:dyDescent="0.3"/>
  <cols>
    <col min="1" max="1" width="100" customWidth="1"/>
  </cols>
  <sheetData>
    <row r="1" spans="1:1" ht="18" x14ac:dyDescent="0.3">
      <c r="A1" s="2" t="s">
        <v>0</v>
      </c>
    </row>
    <row r="2" spans="1:1" x14ac:dyDescent="0.3">
      <c r="A2" t="s">
        <v>1</v>
      </c>
    </row>
    <row r="3" spans="1:1" x14ac:dyDescent="0.3">
      <c r="A3" t="s">
        <v>2</v>
      </c>
    </row>
    <row r="4" spans="1:1" x14ac:dyDescent="0.3">
      <c r="A4" t="s">
        <v>3</v>
      </c>
    </row>
    <row r="5" spans="1:1" x14ac:dyDescent="0.3">
      <c r="A5" t="s">
        <v>4</v>
      </c>
    </row>
    <row r="6" spans="1:1" x14ac:dyDescent="0.3">
      <c r="A6" t="s">
        <v>5</v>
      </c>
    </row>
    <row r="7" spans="1:1" x14ac:dyDescent="0.3">
      <c r="A7" t="s">
        <v>6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3"/>
  <sheetViews>
    <sheetView workbookViewId="0">
      <selection activeCell="B1" sqref="B1"/>
    </sheetView>
  </sheetViews>
  <sheetFormatPr defaultRowHeight="14.4" x14ac:dyDescent="0.3"/>
  <cols>
    <col min="1" max="7" width="16" customWidth="1"/>
  </cols>
  <sheetData>
    <row r="1" spans="1:7" x14ac:dyDescent="0.3">
      <c r="A1" s="1" t="s">
        <v>7</v>
      </c>
      <c r="B1" s="1" t="s">
        <v>8</v>
      </c>
      <c r="C1" s="1" t="s">
        <v>9</v>
      </c>
      <c r="D1" s="1" t="s">
        <v>10</v>
      </c>
      <c r="E1" s="1" t="s">
        <v>11</v>
      </c>
      <c r="F1" s="1" t="s">
        <v>12</v>
      </c>
      <c r="G1" s="1" t="s">
        <v>13</v>
      </c>
    </row>
    <row r="2" spans="1:7" x14ac:dyDescent="0.3">
      <c r="A2" t="s">
        <v>14</v>
      </c>
      <c r="B2" t="s">
        <v>15</v>
      </c>
      <c r="C2" t="s">
        <v>16</v>
      </c>
      <c r="D2">
        <v>29.9</v>
      </c>
      <c r="E2">
        <v>17</v>
      </c>
      <c r="F2">
        <v>120</v>
      </c>
      <c r="G2" t="s">
        <v>17</v>
      </c>
    </row>
    <row r="3" spans="1:7" x14ac:dyDescent="0.3">
      <c r="A3" t="s">
        <v>18</v>
      </c>
      <c r="B3" t="s">
        <v>19</v>
      </c>
      <c r="C3" t="s">
        <v>16</v>
      </c>
      <c r="D3">
        <v>79</v>
      </c>
      <c r="E3">
        <v>48</v>
      </c>
      <c r="F3">
        <v>45</v>
      </c>
      <c r="G3" t="s">
        <v>17</v>
      </c>
    </row>
    <row r="4" spans="1:7" x14ac:dyDescent="0.3">
      <c r="A4" t="s">
        <v>20</v>
      </c>
      <c r="B4" t="s">
        <v>21</v>
      </c>
      <c r="C4" t="s">
        <v>16</v>
      </c>
      <c r="D4">
        <v>19.5</v>
      </c>
      <c r="E4">
        <v>9.5</v>
      </c>
      <c r="F4">
        <v>200</v>
      </c>
      <c r="G4" t="s">
        <v>22</v>
      </c>
    </row>
    <row r="5" spans="1:7" x14ac:dyDescent="0.3">
      <c r="A5" t="s">
        <v>23</v>
      </c>
      <c r="B5" t="s">
        <v>24</v>
      </c>
      <c r="C5" t="s">
        <v>16</v>
      </c>
      <c r="D5">
        <v>39</v>
      </c>
      <c r="E5">
        <v>23</v>
      </c>
      <c r="F5">
        <v>60</v>
      </c>
      <c r="G5" t="s">
        <v>22</v>
      </c>
    </row>
    <row r="6" spans="1:7" x14ac:dyDescent="0.3">
      <c r="A6" t="s">
        <v>25</v>
      </c>
      <c r="B6" t="s">
        <v>26</v>
      </c>
      <c r="C6" t="s">
        <v>27</v>
      </c>
      <c r="D6">
        <v>189</v>
      </c>
      <c r="E6">
        <v>130</v>
      </c>
      <c r="F6">
        <v>30</v>
      </c>
      <c r="G6" t="s">
        <v>28</v>
      </c>
    </row>
    <row r="7" spans="1:7" x14ac:dyDescent="0.3">
      <c r="A7" t="s">
        <v>29</v>
      </c>
      <c r="B7" t="s">
        <v>30</v>
      </c>
      <c r="C7" t="s">
        <v>27</v>
      </c>
      <c r="D7">
        <v>259</v>
      </c>
      <c r="E7">
        <v>185</v>
      </c>
      <c r="F7">
        <v>22</v>
      </c>
      <c r="G7" t="s">
        <v>28</v>
      </c>
    </row>
    <row r="8" spans="1:7" x14ac:dyDescent="0.3">
      <c r="A8" t="s">
        <v>31</v>
      </c>
      <c r="B8" t="s">
        <v>32</v>
      </c>
      <c r="C8" t="s">
        <v>33</v>
      </c>
      <c r="D8">
        <v>49</v>
      </c>
      <c r="E8">
        <v>28</v>
      </c>
      <c r="F8">
        <v>85</v>
      </c>
      <c r="G8" t="s">
        <v>34</v>
      </c>
    </row>
    <row r="9" spans="1:7" x14ac:dyDescent="0.3">
      <c r="A9" t="s">
        <v>35</v>
      </c>
      <c r="B9" t="s">
        <v>36</v>
      </c>
      <c r="C9" t="s">
        <v>33</v>
      </c>
      <c r="D9">
        <v>89</v>
      </c>
      <c r="E9">
        <v>55</v>
      </c>
      <c r="F9">
        <v>40</v>
      </c>
      <c r="G9" t="s">
        <v>34</v>
      </c>
    </row>
    <row r="10" spans="1:7" x14ac:dyDescent="0.3">
      <c r="A10" t="s">
        <v>37</v>
      </c>
      <c r="B10" t="s">
        <v>38</v>
      </c>
      <c r="C10" t="s">
        <v>39</v>
      </c>
      <c r="D10">
        <v>59</v>
      </c>
      <c r="E10">
        <v>32</v>
      </c>
      <c r="F10">
        <v>75</v>
      </c>
      <c r="G10" t="s">
        <v>40</v>
      </c>
    </row>
    <row r="11" spans="1:7" x14ac:dyDescent="0.3">
      <c r="A11" t="s">
        <v>41</v>
      </c>
      <c r="B11" t="s">
        <v>42</v>
      </c>
      <c r="C11" t="s">
        <v>43</v>
      </c>
      <c r="D11">
        <v>129</v>
      </c>
      <c r="E11">
        <v>88</v>
      </c>
      <c r="F11">
        <v>18</v>
      </c>
      <c r="G11" t="s">
        <v>44</v>
      </c>
    </row>
    <row r="12" spans="1:7" x14ac:dyDescent="0.3">
      <c r="A12" t="s">
        <v>45</v>
      </c>
      <c r="B12" t="s">
        <v>46</v>
      </c>
      <c r="C12" t="s">
        <v>43</v>
      </c>
      <c r="D12">
        <v>39</v>
      </c>
      <c r="E12">
        <v>22</v>
      </c>
      <c r="F12">
        <v>150</v>
      </c>
      <c r="G12" t="s">
        <v>44</v>
      </c>
    </row>
    <row r="13" spans="1:7" x14ac:dyDescent="0.3">
      <c r="A13" t="s">
        <v>47</v>
      </c>
      <c r="B13" t="s">
        <v>48</v>
      </c>
      <c r="C13" t="s">
        <v>43</v>
      </c>
      <c r="D13">
        <v>29</v>
      </c>
      <c r="E13">
        <v>12</v>
      </c>
      <c r="F13">
        <v>110</v>
      </c>
      <c r="G13" t="s">
        <v>49</v>
      </c>
    </row>
  </sheetData>
  <pageMargins left="0.75" right="0.75" top="1" bottom="1" header="0.5" footer="0.5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6"/>
  <sheetViews>
    <sheetView workbookViewId="0"/>
  </sheetViews>
  <sheetFormatPr defaultRowHeight="14.4" x14ac:dyDescent="0.3"/>
  <cols>
    <col min="1" max="2" width="14" customWidth="1"/>
  </cols>
  <sheetData>
    <row r="1" spans="1:2" x14ac:dyDescent="0.3">
      <c r="A1" s="1" t="s">
        <v>50</v>
      </c>
      <c r="B1" s="1" t="s">
        <v>51</v>
      </c>
    </row>
    <row r="2" spans="1:2" x14ac:dyDescent="0.3">
      <c r="A2">
        <v>1</v>
      </c>
      <c r="B2">
        <v>0</v>
      </c>
    </row>
    <row r="3" spans="1:2" x14ac:dyDescent="0.3">
      <c r="A3">
        <v>5</v>
      </c>
      <c r="B3">
        <v>0.03</v>
      </c>
    </row>
    <row r="4" spans="1:2" x14ac:dyDescent="0.3">
      <c r="A4">
        <v>10</v>
      </c>
      <c r="B4">
        <v>0.05</v>
      </c>
    </row>
    <row r="5" spans="1:2" x14ac:dyDescent="0.3">
      <c r="A5">
        <v>25</v>
      </c>
      <c r="B5">
        <v>0.08</v>
      </c>
    </row>
    <row r="6" spans="1:2" x14ac:dyDescent="0.3">
      <c r="A6">
        <v>50</v>
      </c>
      <c r="B6">
        <v>0.12</v>
      </c>
    </row>
  </sheetData>
  <pageMargins left="0.75" right="0.75" top="1" bottom="1" header="0.5" footer="0.5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2"/>
  <sheetViews>
    <sheetView workbookViewId="0"/>
  </sheetViews>
  <sheetFormatPr defaultRowHeight="14.4" x14ac:dyDescent="0.3"/>
  <cols>
    <col min="1" max="1" width="40" customWidth="1"/>
    <col min="2" max="2" width="60" customWidth="1"/>
  </cols>
  <sheetData>
    <row r="1" spans="1:2" x14ac:dyDescent="0.3">
      <c r="A1" s="3" t="s">
        <v>52</v>
      </c>
      <c r="B1" s="3" t="s">
        <v>53</v>
      </c>
    </row>
    <row r="2" spans="1:2" x14ac:dyDescent="0.3">
      <c r="A2" s="4" t="s">
        <v>54</v>
      </c>
      <c r="B2" s="4" t="s">
        <v>25</v>
      </c>
    </row>
    <row r="3" spans="1:2" x14ac:dyDescent="0.3">
      <c r="A3" s="4" t="s">
        <v>55</v>
      </c>
      <c r="B3" s="4">
        <f>_xlfn.XLOOKUP(B2, Products[SKU], Products[Price], "Not found")</f>
        <v>189</v>
      </c>
    </row>
    <row r="4" spans="1:2" x14ac:dyDescent="0.3">
      <c r="A4" s="4" t="s">
        <v>56</v>
      </c>
      <c r="B4" s="4">
        <f>IFERROR(VLOOKUP(B2, Products[#All], 4, FALSE), "Not found")</f>
        <v>189</v>
      </c>
    </row>
    <row r="5" spans="1:2" x14ac:dyDescent="0.3">
      <c r="A5" s="4"/>
      <c r="B5" s="4"/>
    </row>
    <row r="6" spans="1:2" x14ac:dyDescent="0.3">
      <c r="A6" s="4" t="s">
        <v>57</v>
      </c>
      <c r="B6" s="4" t="s">
        <v>19</v>
      </c>
    </row>
    <row r="7" spans="1:2" x14ac:dyDescent="0.3">
      <c r="A7" s="4" t="s">
        <v>58</v>
      </c>
      <c r="B7" s="4" t="str">
        <f>_xlfn.XLOOKUP(B6, Products[Name], Products[SKU], "Not found")</f>
        <v>SKU-1002</v>
      </c>
    </row>
    <row r="8" spans="1:2" x14ac:dyDescent="0.3">
      <c r="A8" s="4"/>
      <c r="B8" s="4"/>
    </row>
    <row r="9" spans="1:2" x14ac:dyDescent="0.3">
      <c r="A9" s="4" t="s">
        <v>59</v>
      </c>
      <c r="B9" s="4" t="s">
        <v>60</v>
      </c>
    </row>
    <row r="10" spans="1:2" x14ac:dyDescent="0.3">
      <c r="A10" s="4" t="s">
        <v>61</v>
      </c>
      <c r="B10" s="4" t="str">
        <f>_xlfn.XLOOKUP("*Headset*", Products[Name], Products[SKU], "Not found", 2)</f>
        <v>SKU-1007</v>
      </c>
    </row>
    <row r="11" spans="1:2" x14ac:dyDescent="0.3">
      <c r="A11" s="4"/>
      <c r="B11" s="4"/>
    </row>
    <row r="12" spans="1:2" x14ac:dyDescent="0.3">
      <c r="A12" s="4" t="s">
        <v>62</v>
      </c>
      <c r="B12" s="4">
        <v>12</v>
      </c>
    </row>
    <row r="13" spans="1:2" x14ac:dyDescent="0.3">
      <c r="A13" s="4" t="s">
        <v>63</v>
      </c>
      <c r="B13" s="4">
        <f>_xlfn.XLOOKUP(B12, Tiers[MinQty], Tiers[DiscountPct], , 1)</f>
        <v>0.08</v>
      </c>
    </row>
    <row r="14" spans="1:2" x14ac:dyDescent="0.3">
      <c r="A14" s="4"/>
      <c r="B14" s="4"/>
    </row>
    <row r="15" spans="1:2" x14ac:dyDescent="0.3">
      <c r="A15" s="4" t="s">
        <v>64</v>
      </c>
      <c r="B15" s="4" t="s">
        <v>65</v>
      </c>
    </row>
    <row r="16" spans="1:2" x14ac:dyDescent="0.3">
      <c r="A16" s="4" t="s">
        <v>66</v>
      </c>
      <c r="B16" s="4" cm="1">
        <f t="array" ref="B16">_xlfn.XLOOKUP(B15, Products[Name]&amp;"|"&amp;Products[Category], Products[Price], "Not found")</f>
        <v>19.5</v>
      </c>
    </row>
    <row r="17" spans="1:6" x14ac:dyDescent="0.3">
      <c r="A17" s="4"/>
      <c r="B17" s="4"/>
    </row>
    <row r="18" spans="1:6" x14ac:dyDescent="0.3">
      <c r="A18" s="4" t="s">
        <v>67</v>
      </c>
      <c r="B18" s="4" t="s">
        <v>35</v>
      </c>
    </row>
    <row r="19" spans="1:6" x14ac:dyDescent="0.3">
      <c r="A19" s="4" t="s">
        <v>68</v>
      </c>
      <c r="B19" s="4" t="s">
        <v>13</v>
      </c>
    </row>
    <row r="20" spans="1:6" x14ac:dyDescent="0.3">
      <c r="A20" s="4" t="s">
        <v>69</v>
      </c>
      <c r="B20" s="4" t="str">
        <f>_xlfn.LET(_xlpm.headers,Products[#Headers], _xlpm.data, Products[#Data],  _xlpm.sku, B18, _xlpm.field, B19, _xlpm.rowvals, _xlfn.XLOOKUP(_xlpm.sku, Products[SKU], _xlpm.data),  _xlpm.col, _xlfn.XMATCH(_xlpm.field, INDEX(_xlpm.headers,1,0)), INDEX(_xlpm.rowvals, _xlpm.col))</f>
        <v>SoundPro</v>
      </c>
    </row>
    <row r="22" spans="1:6" x14ac:dyDescent="0.3">
      <c r="A22" s="5" t="s">
        <v>70</v>
      </c>
      <c r="B22" t="str" cm="1">
        <f t="array" ref="B22:F22">_xlfn.XLOOKUP(B2, Products[SKU], Products[[Name]:[InStock]])</f>
        <v>Monitor 24"</v>
      </c>
      <c r="C22" t="str">
        <v>Displays</v>
      </c>
      <c r="D22">
        <v>189</v>
      </c>
      <c r="E22">
        <v>130</v>
      </c>
      <c r="F22">
        <v>30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README</vt:lpstr>
      <vt:lpstr>Products</vt:lpstr>
      <vt:lpstr>Tiers</vt:lpstr>
      <vt:lpstr>Examples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Muhammad Hatim Shamsudin</cp:lastModifiedBy>
  <dcterms:created xsi:type="dcterms:W3CDTF">2026-01-23T01:36:37Z</dcterms:created>
  <dcterms:modified xsi:type="dcterms:W3CDTF">2026-01-23T07:36:02Z</dcterms:modified>
</cp:coreProperties>
</file>